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tracker" sheetId="1" state="visible" r:id="rId1"/>
    <sheet xmlns:r="http://schemas.openxmlformats.org/officeDocument/2006/relationships" name="Project timeline" sheetId="2" state="visible" r:id="rId2"/>
    <sheet xmlns:r="http://schemas.openxmlformats.org/officeDocument/2006/relationships" name="Budget tracker" sheetId="3" state="visible" r:id="rId3"/>
    <sheet xmlns:r="http://schemas.openxmlformats.org/officeDocument/2006/relationships" name="Risks &amp; issues" sheetId="4" state="visible" r:id="rId4"/>
  </sheets>
  <definedNames>
    <definedName name="_xlnm._FilterDatabase" localSheetId="0" hidden="1">'Project tracker'!$A$7:$K$22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 d, yyyy"/>
    <numFmt numFmtId="166" formatCode="mmm d"/>
    <numFmt numFmtId="167" formatCode="$#,##0;[Red]($#,##0);-"/>
  </numFmts>
  <fonts count="13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i val="1"/>
      <color rgb="00617184"/>
      <sz val="10"/>
    </font>
    <font>
      <b val="1"/>
      <color rgb="00617184"/>
      <sz val="10"/>
    </font>
    <font>
      <b val="1"/>
      <color rgb="00071531"/>
      <sz val="13"/>
    </font>
    <font>
      <i val="1"/>
      <color rgb="00617184"/>
      <sz val="9"/>
    </font>
    <font>
      <b val="1"/>
      <color rgb="00FFFFFF"/>
      <sz val="10"/>
    </font>
    <font>
      <color rgb="00617184"/>
      <sz val="10"/>
    </font>
    <font>
      <color rgb="00174AFF"/>
      <sz val="10"/>
    </font>
    <font>
      <color rgb="00071531"/>
      <sz val="10"/>
    </font>
    <font>
      <b val="1"/>
      <color rgb="00174AFF"/>
      <sz val="17"/>
    </font>
    <font>
      <b val="1"/>
      <color rgb="00071531"/>
      <sz val="12"/>
    </font>
    <font>
      <b val="1"/>
      <color rgb="00071531"/>
    </font>
  </fonts>
  <fills count="5">
    <fill>
      <patternFill/>
    </fill>
    <fill>
      <patternFill patternType="gray125"/>
    </fill>
    <fill>
      <patternFill patternType="solid">
        <fgColor rgb="00071531"/>
      </patternFill>
    </fill>
    <fill>
      <patternFill patternType="solid">
        <fgColor rgb="00EAFBF5"/>
      </patternFill>
    </fill>
    <fill>
      <patternFill patternType="solid">
        <fgColor rgb="00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pivotButton="0" quotePrefix="0" xfId="0"/>
    <xf numFmtId="9" fontId="4" fillId="3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4" borderId="0" applyAlignment="1" pivotButton="0" quotePrefix="0" xfId="0">
      <alignment vertical="center"/>
    </xf>
    <xf numFmtId="0" fontId="8" fillId="4" borderId="0" applyAlignment="1" pivotButton="0" quotePrefix="0" xfId="0">
      <alignment vertical="center" wrapText="1"/>
    </xf>
    <xf numFmtId="0" fontId="8" fillId="4" borderId="0" applyAlignment="1" pivotButton="0" quotePrefix="0" xfId="0">
      <alignment vertical="center"/>
    </xf>
    <xf numFmtId="165" fontId="8" fillId="4" borderId="0" applyAlignment="1" pivotButton="0" quotePrefix="0" xfId="0">
      <alignment vertical="center"/>
    </xf>
    <xf numFmtId="0" fontId="9" fillId="0" borderId="0" pivotButton="0" quotePrefix="0" xfId="0"/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/>
    </xf>
    <xf numFmtId="165" fontId="8" fillId="0" borderId="0" applyAlignment="1" pivotButton="0" quotePrefix="0" xfId="0">
      <alignment vertical="center"/>
    </xf>
    <xf numFmtId="0" fontId="6" fillId="2" borderId="0" applyAlignment="1" pivotButton="0" quotePrefix="0" xfId="0">
      <alignment horizontal="center"/>
    </xf>
    <xf numFmtId="166" fontId="0" fillId="0" borderId="0" pivotButton="0" quotePrefix="0" xfId="0"/>
    <xf numFmtId="0" fontId="10" fillId="4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11" fillId="0" borderId="0" pivotButton="0" quotePrefix="0" xfId="0"/>
    <xf numFmtId="0" fontId="7" fillId="0" borderId="0" pivotButton="0" quotePrefix="0" xfId="0"/>
    <xf numFmtId="0" fontId="0" fillId="4" borderId="0" pivotButton="0" quotePrefix="0" xfId="0"/>
    <xf numFmtId="167" fontId="0" fillId="4" borderId="0" pivotButton="0" quotePrefix="0" xfId="0"/>
    <xf numFmtId="167" fontId="0" fillId="0" borderId="0" pivotButton="0" quotePrefix="0" xfId="0"/>
    <xf numFmtId="0" fontId="12" fillId="3" borderId="0" pivotButton="0" quotePrefix="0" xfId="0"/>
    <xf numFmtId="167" fontId="12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AFBF5"/>
        </patternFill>
      </fill>
    </dxf>
    <dxf>
      <fill>
        <patternFill patternType="solid">
          <fgColor rgb="00E4EEFF"/>
        </patternFill>
      </fill>
    </dxf>
    <dxf>
      <fill>
        <patternFill patternType="solid">
          <fgColor rgb="00FCE3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18" customWidth="1" min="3" max="3"/>
    <col width="16" customWidth="1" min="4" max="4"/>
    <col width="17" customWidth="1" min="5" max="5"/>
    <col width="17" customWidth="1" min="6" max="6"/>
    <col width="17" customWidth="1" min="7" max="7"/>
    <col width="13" customWidth="1" min="8" max="8"/>
    <col width="20" customWidth="1" min="9" max="9"/>
    <col width="43" customWidth="1" min="10" max="10"/>
    <col width="10" customWidth="1" min="11" max="11"/>
  </cols>
  <sheetData>
    <row r="1" ht="42" customHeight="1">
      <c r="A1" s="1" t="inlineStr">
        <is>
          <t>CUSTOMER PORTAL LAUNCH  /  MASTER PROJECT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4" customHeight="1">
      <c r="A2" s="3" t="inlineStr">
        <is>
          <t>Eight-week project  •  Oct 5–Nov 27, 2026  •  Owner: Alex Morgan  •  Budget: $25,000</t>
        </is>
      </c>
    </row>
    <row r="4">
      <c r="A4" s="4" t="inlineStr">
        <is>
          <t>PROJECT HEALTH</t>
        </is>
      </c>
      <c r="B4" s="5" t="inlineStr">
        <is>
          <t>In progress</t>
        </is>
      </c>
      <c r="D4" s="4" t="inlineStr">
        <is>
          <t>TOTAL TASKS</t>
        </is>
      </c>
      <c r="E4" s="5">
        <f>COUNTA(B8:B22)</f>
        <v/>
      </c>
      <c r="G4" s="4" t="inlineStr">
        <is>
          <t>COMPLETED</t>
        </is>
      </c>
      <c r="H4" s="5">
        <f>COUNTIF(G8:G22,"Complete")</f>
        <v/>
      </c>
      <c r="J4" s="4" t="inlineStr">
        <is>
          <t>PROGRESS</t>
        </is>
      </c>
      <c r="K4" s="6">
        <f>IFERROR(H4/E4,0)</f>
        <v/>
      </c>
    </row>
    <row r="6">
      <c r="A6" s="7" t="inlineStr">
        <is>
          <t>Blue text = editable input   •   Owner, start/end dates and task IDs match the charter   •   Dependencies are references only (they do NOT automatically move dates)</t>
        </is>
      </c>
    </row>
    <row r="7" ht="29" customHeight="1">
      <c r="A7" s="8" t="inlineStr">
        <is>
          <t>ID</t>
        </is>
      </c>
      <c r="B7" s="8" t="inlineStr">
        <is>
          <t>Task / deliverable</t>
        </is>
      </c>
      <c r="C7" s="8" t="inlineStr">
        <is>
          <t>Owner</t>
        </is>
      </c>
      <c r="D7" s="8" t="inlineStr">
        <is>
          <t>Phase</t>
        </is>
      </c>
      <c r="E7" s="8" t="inlineStr">
        <is>
          <t>Start date</t>
        </is>
      </c>
      <c r="F7" s="8" t="inlineStr">
        <is>
          <t>End date</t>
        </is>
      </c>
      <c r="G7" s="8" t="inlineStr">
        <is>
          <t>Status</t>
        </is>
      </c>
      <c r="H7" s="8" t="inlineStr">
        <is>
          <t>Priority</t>
        </is>
      </c>
      <c r="I7" s="8" t="inlineStr">
        <is>
          <t>Predecessor ID(s)</t>
        </is>
      </c>
      <c r="J7" s="8" t="inlineStr">
        <is>
          <t>Notes / acceptance criteria</t>
        </is>
      </c>
      <c r="K7" s="8" t="inlineStr">
        <is>
          <t>Days</t>
        </is>
      </c>
    </row>
    <row r="8" ht="36" customHeight="1">
      <c r="A8" s="9" t="inlineStr">
        <is>
          <t>P01</t>
        </is>
      </c>
      <c r="B8" s="10" t="inlineStr">
        <is>
          <t>Requirements and project charter</t>
        </is>
      </c>
      <c r="C8" s="11" t="inlineStr">
        <is>
          <t>Alex Morgan</t>
        </is>
      </c>
      <c r="D8" s="11" t="inlineStr">
        <is>
          <t>Planning</t>
        </is>
      </c>
      <c r="E8" s="12" t="n">
        <v>46300</v>
      </c>
      <c r="F8" s="12" t="n">
        <v>46304</v>
      </c>
      <c r="G8" s="11" t="inlineStr">
        <is>
          <t>Complete</t>
        </is>
      </c>
      <c r="H8" s="11" t="inlineStr">
        <is>
          <t>High</t>
        </is>
      </c>
      <c r="I8" s="11" t="inlineStr"/>
      <c r="J8" s="10" t="inlineStr">
        <is>
          <t>Approved charter and agreed MVP</t>
        </is>
      </c>
      <c r="K8" s="13">
        <f>F8-E8+1</f>
        <v/>
      </c>
    </row>
    <row r="9" ht="36" customHeight="1">
      <c r="A9" s="14" t="inlineStr">
        <is>
          <t>P02</t>
        </is>
      </c>
      <c r="B9" s="15" t="inlineStr">
        <is>
          <t>Customer requirements intake</t>
        </is>
      </c>
      <c r="C9" s="16" t="inlineStr">
        <is>
          <t>Morgan Chen</t>
        </is>
      </c>
      <c r="D9" s="16" t="inlineStr">
        <is>
          <t>Planning</t>
        </is>
      </c>
      <c r="E9" s="17" t="n">
        <v>46301</v>
      </c>
      <c r="F9" s="17" t="n">
        <v>46308</v>
      </c>
      <c r="G9" s="16" t="inlineStr">
        <is>
          <t>Complete</t>
        </is>
      </c>
      <c r="H9" s="16" t="inlineStr">
        <is>
          <t>High</t>
        </is>
      </c>
      <c r="I9" s="16" t="inlineStr">
        <is>
          <t>P01</t>
        </is>
      </c>
      <c r="J9" s="15" t="inlineStr">
        <is>
          <t>Capture service issues via Google Forms</t>
        </is>
      </c>
      <c r="K9" s="13">
        <f>F9-E9+1</f>
        <v/>
      </c>
    </row>
    <row r="10" ht="36" customHeight="1">
      <c r="A10" s="9" t="inlineStr">
        <is>
          <t>P03</t>
        </is>
      </c>
      <c r="B10" s="10" t="inlineStr">
        <is>
          <t>Portal UX/UI designs</t>
        </is>
      </c>
      <c r="C10" s="11" t="inlineStr">
        <is>
          <t>Jamie Lee</t>
        </is>
      </c>
      <c r="D10" s="11" t="inlineStr">
        <is>
          <t>Design</t>
        </is>
      </c>
      <c r="E10" s="12" t="n">
        <v>46307</v>
      </c>
      <c r="F10" s="12" t="n">
        <v>46316</v>
      </c>
      <c r="G10" s="11" t="inlineStr">
        <is>
          <t>In progress</t>
        </is>
      </c>
      <c r="H10" s="11" t="inlineStr">
        <is>
          <t>High</t>
        </is>
      </c>
      <c r="I10" s="11" t="inlineStr">
        <is>
          <t>P01</t>
        </is>
      </c>
      <c r="J10" s="10" t="inlineStr">
        <is>
          <t>Desktop and mobile prototype</t>
        </is>
      </c>
      <c r="K10" s="13">
        <f>F10-E10+1</f>
        <v/>
      </c>
    </row>
    <row r="11" ht="36" customHeight="1">
      <c r="A11" s="14" t="inlineStr">
        <is>
          <t>P04</t>
        </is>
      </c>
      <c r="B11" s="15" t="inlineStr">
        <is>
          <t>Authentication requirements</t>
        </is>
      </c>
      <c r="C11" s="16" t="inlineStr">
        <is>
          <t>Sam Taylor</t>
        </is>
      </c>
      <c r="D11" s="16" t="inlineStr">
        <is>
          <t>Development</t>
        </is>
      </c>
      <c r="E11" s="17" t="n">
        <v>46310</v>
      </c>
      <c r="F11" s="17" t="n">
        <v>46317</v>
      </c>
      <c r="G11" s="16" t="inlineStr">
        <is>
          <t>In progress</t>
        </is>
      </c>
      <c r="H11" s="16" t="inlineStr">
        <is>
          <t>High</t>
        </is>
      </c>
      <c r="I11" s="16" t="inlineStr">
        <is>
          <t>P01</t>
        </is>
      </c>
      <c r="J11" s="15" t="inlineStr">
        <is>
          <t>Use existing authentication provider</t>
        </is>
      </c>
      <c r="K11" s="13">
        <f>F11-E11+1</f>
        <v/>
      </c>
    </row>
    <row r="12" ht="36" customHeight="1">
      <c r="A12" s="9" t="inlineStr">
        <is>
          <t>P05</t>
        </is>
      </c>
      <c r="B12" s="10" t="inlineStr">
        <is>
          <t>Design review</t>
        </is>
      </c>
      <c r="C12" s="11" t="inlineStr">
        <is>
          <t>Jamie Lee</t>
        </is>
      </c>
      <c r="D12" s="11" t="inlineStr">
        <is>
          <t>Design</t>
        </is>
      </c>
      <c r="E12" s="12" t="n">
        <v>46317</v>
      </c>
      <c r="F12" s="12" t="n">
        <v>46317</v>
      </c>
      <c r="G12" s="11" t="inlineStr">
        <is>
          <t>Not started</t>
        </is>
      </c>
      <c r="H12" s="11" t="inlineStr">
        <is>
          <t>High</t>
        </is>
      </c>
      <c r="I12" s="11" t="inlineStr">
        <is>
          <t>P03</t>
        </is>
      </c>
      <c r="J12" s="10" t="inlineStr">
        <is>
          <t>Review with product and stakeholders</t>
        </is>
      </c>
      <c r="K12" s="13">
        <f>F12-E12+1</f>
        <v/>
      </c>
    </row>
    <row r="13" ht="36" customHeight="1">
      <c r="A13" s="14" t="inlineStr">
        <is>
          <t>P06</t>
        </is>
      </c>
      <c r="B13" s="15" t="inlineStr">
        <is>
          <t>Design approval</t>
        </is>
      </c>
      <c r="C13" s="16" t="inlineStr">
        <is>
          <t>Alex Morgan</t>
        </is>
      </c>
      <c r="D13" s="16" t="inlineStr">
        <is>
          <t>Design</t>
        </is>
      </c>
      <c r="E13" s="17" t="n">
        <v>46318</v>
      </c>
      <c r="F13" s="17" t="n">
        <v>46318</v>
      </c>
      <c r="G13" s="16" t="inlineStr">
        <is>
          <t>Not started</t>
        </is>
      </c>
      <c r="H13" s="16" t="inlineStr">
        <is>
          <t>High</t>
        </is>
      </c>
      <c r="I13" s="16" t="inlineStr">
        <is>
          <t>P05</t>
        </is>
      </c>
      <c r="J13" s="15" t="inlineStr">
        <is>
          <t>Required before front-end build</t>
        </is>
      </c>
      <c r="K13" s="13">
        <f>F13-E13+1</f>
        <v/>
      </c>
    </row>
    <row r="14" ht="36" customHeight="1">
      <c r="A14" s="9" t="inlineStr">
        <is>
          <t>P07</t>
        </is>
      </c>
      <c r="B14" s="10" t="inlineStr">
        <is>
          <t>Finalize user testing plan</t>
        </is>
      </c>
      <c r="C14" s="11" t="inlineStr">
        <is>
          <t>Morgan Chen</t>
        </is>
      </c>
      <c r="D14" s="11" t="inlineStr">
        <is>
          <t>Testing</t>
        </is>
      </c>
      <c r="E14" s="12" t="n">
        <v>46314</v>
      </c>
      <c r="F14" s="12" t="n">
        <v>46321</v>
      </c>
      <c r="G14" s="11" t="inlineStr">
        <is>
          <t>Not started</t>
        </is>
      </c>
      <c r="H14" s="11" t="inlineStr">
        <is>
          <t>Medium</t>
        </is>
      </c>
      <c r="I14" s="11" t="inlineStr">
        <is>
          <t>P02</t>
        </is>
      </c>
      <c r="J14" s="10" t="inlineStr">
        <is>
          <t>Recruit testers and define pass criteria</t>
        </is>
      </c>
      <c r="K14" s="13">
        <f>F14-E14+1</f>
        <v/>
      </c>
    </row>
    <row r="15" ht="36" customHeight="1">
      <c r="A15" s="14" t="inlineStr">
        <is>
          <t>P08</t>
        </is>
      </c>
      <c r="B15" s="15" t="inlineStr">
        <is>
          <t>Account dashboard</t>
        </is>
      </c>
      <c r="C15" s="16" t="inlineStr">
        <is>
          <t>Sam Taylor</t>
        </is>
      </c>
      <c r="D15" s="16" t="inlineStr">
        <is>
          <t>Development</t>
        </is>
      </c>
      <c r="E15" s="17" t="n">
        <v>46321</v>
      </c>
      <c r="F15" s="17" t="n">
        <v>46332</v>
      </c>
      <c r="G15" s="16" t="inlineStr">
        <is>
          <t>Not started</t>
        </is>
      </c>
      <c r="H15" s="16" t="inlineStr">
        <is>
          <t>High</t>
        </is>
      </c>
      <c r="I15" s="16" t="inlineStr">
        <is>
          <t>P06, P04</t>
        </is>
      </c>
      <c r="J15" s="15" t="inlineStr">
        <is>
          <t>Core MVP account summary</t>
        </is>
      </c>
      <c r="K15" s="13">
        <f>F15-E15+1</f>
        <v/>
      </c>
    </row>
    <row r="16" ht="36" customHeight="1">
      <c r="A16" s="9" t="inlineStr">
        <is>
          <t>P09</t>
        </is>
      </c>
      <c r="B16" s="10" t="inlineStr">
        <is>
          <t>Knowledge base integration</t>
        </is>
      </c>
      <c r="C16" s="11" t="inlineStr">
        <is>
          <t>Sam Taylor</t>
        </is>
      </c>
      <c r="D16" s="11" t="inlineStr">
        <is>
          <t>Development</t>
        </is>
      </c>
      <c r="E16" s="12" t="n">
        <v>46323</v>
      </c>
      <c r="F16" s="12" t="n">
        <v>46336</v>
      </c>
      <c r="G16" s="11" t="inlineStr">
        <is>
          <t>Not started</t>
        </is>
      </c>
      <c r="H16" s="11" t="inlineStr">
        <is>
          <t>High</t>
        </is>
      </c>
      <c r="I16" s="11" t="inlineStr">
        <is>
          <t>P06</t>
        </is>
      </c>
      <c r="J16" s="10" t="inlineStr">
        <is>
          <t>Customer support content</t>
        </is>
      </c>
      <c r="K16" s="13">
        <f>F16-E16+1</f>
        <v/>
      </c>
    </row>
    <row r="17" ht="36" customHeight="1">
      <c r="A17" s="14" t="inlineStr">
        <is>
          <t>P10</t>
        </is>
      </c>
      <c r="B17" s="15" t="inlineStr">
        <is>
          <t>Internal QA and fixes</t>
        </is>
      </c>
      <c r="C17" s="16" t="inlineStr">
        <is>
          <t>Sam Taylor</t>
        </is>
      </c>
      <c r="D17" s="16" t="inlineStr">
        <is>
          <t>Testing</t>
        </is>
      </c>
      <c r="E17" s="17" t="n">
        <v>46335</v>
      </c>
      <c r="F17" s="17" t="n">
        <v>46339</v>
      </c>
      <c r="G17" s="16" t="inlineStr">
        <is>
          <t>Not started</t>
        </is>
      </c>
      <c r="H17" s="16" t="inlineStr">
        <is>
          <t>High</t>
        </is>
      </c>
      <c r="I17" s="16" t="inlineStr">
        <is>
          <t>P08</t>
        </is>
      </c>
      <c r="J17" s="15" t="inlineStr">
        <is>
          <t>Resolve priority defects</t>
        </is>
      </c>
      <c r="K17" s="13">
        <f>F17-E17+1</f>
        <v/>
      </c>
    </row>
    <row r="18" ht="36" customHeight="1">
      <c r="A18" s="9" t="inlineStr">
        <is>
          <t>P11</t>
        </is>
      </c>
      <c r="B18" s="10" t="inlineStr">
        <is>
          <t>Security and accessibility review</t>
        </is>
      </c>
      <c r="C18" s="11" t="inlineStr">
        <is>
          <t>Morgan Chen</t>
        </is>
      </c>
      <c r="D18" s="11" t="inlineStr">
        <is>
          <t>Testing</t>
        </is>
      </c>
      <c r="E18" s="12" t="n">
        <v>46337</v>
      </c>
      <c r="F18" s="12" t="n">
        <v>46343</v>
      </c>
      <c r="G18" s="11" t="inlineStr">
        <is>
          <t>Not started</t>
        </is>
      </c>
      <c r="H18" s="11" t="inlineStr">
        <is>
          <t>High</t>
        </is>
      </c>
      <c r="I18" s="11" t="inlineStr">
        <is>
          <t>P08, P09</t>
        </is>
      </c>
      <c r="J18" s="10" t="inlineStr">
        <is>
          <t>Sign-off required before launch</t>
        </is>
      </c>
      <c r="K18" s="13">
        <f>F18-E18+1</f>
        <v/>
      </c>
    </row>
    <row r="19" ht="36" customHeight="1">
      <c r="A19" s="14" t="inlineStr">
        <is>
          <t>P12</t>
        </is>
      </c>
      <c r="B19" s="15" t="inlineStr">
        <is>
          <t>User acceptance testing</t>
        </is>
      </c>
      <c r="C19" s="16" t="inlineStr">
        <is>
          <t>Morgan Chen</t>
        </is>
      </c>
      <c r="D19" s="16" t="inlineStr">
        <is>
          <t>Testing</t>
        </is>
      </c>
      <c r="E19" s="17" t="n">
        <v>46342</v>
      </c>
      <c r="F19" s="17" t="n">
        <v>46344</v>
      </c>
      <c r="G19" s="16" t="inlineStr">
        <is>
          <t>Not started</t>
        </is>
      </c>
      <c r="H19" s="16" t="inlineStr">
        <is>
          <t>High</t>
        </is>
      </c>
      <c r="I19" s="16" t="inlineStr">
        <is>
          <t>P07, P10</t>
        </is>
      </c>
      <c r="J19" s="15" t="inlineStr">
        <is>
          <t>80% successful task completion target</t>
        </is>
      </c>
      <c r="K19" s="13">
        <f>F19-E19+1</f>
        <v/>
      </c>
    </row>
    <row r="20" ht="36" customHeight="1">
      <c r="A20" s="9" t="inlineStr">
        <is>
          <t>P13</t>
        </is>
      </c>
      <c r="B20" s="10" t="inlineStr">
        <is>
          <t>Launch communications</t>
        </is>
      </c>
      <c r="C20" s="11" t="inlineStr">
        <is>
          <t>Riley Brooks</t>
        </is>
      </c>
      <c r="D20" s="11" t="inlineStr">
        <is>
          <t>Launch</t>
        </is>
      </c>
      <c r="E20" s="12" t="n">
        <v>46342</v>
      </c>
      <c r="F20" s="12" t="n">
        <v>46351</v>
      </c>
      <c r="G20" s="11" t="inlineStr">
        <is>
          <t>Not started</t>
        </is>
      </c>
      <c r="H20" s="11" t="inlineStr">
        <is>
          <t>Medium</t>
        </is>
      </c>
      <c r="I20" s="11" t="inlineStr">
        <is>
          <t>P06</t>
        </is>
      </c>
      <c r="J20" s="10" t="inlineStr">
        <is>
          <t>Help center article and customer email</t>
        </is>
      </c>
      <c r="K20" s="13">
        <f>F20-E20+1</f>
        <v/>
      </c>
    </row>
    <row r="21" ht="36" customHeight="1">
      <c r="A21" s="14" t="inlineStr">
        <is>
          <t>P14</t>
        </is>
      </c>
      <c r="B21" s="15" t="inlineStr">
        <is>
          <t>Go/no-go approval</t>
        </is>
      </c>
      <c r="C21" s="16" t="inlineStr">
        <is>
          <t>Alex Morgan</t>
        </is>
      </c>
      <c r="D21" s="16" t="inlineStr">
        <is>
          <t>Launch</t>
        </is>
      </c>
      <c r="E21" s="17" t="n">
        <v>46350</v>
      </c>
      <c r="F21" s="17" t="n">
        <v>46351</v>
      </c>
      <c r="G21" s="16" t="inlineStr">
        <is>
          <t>Not started</t>
        </is>
      </c>
      <c r="H21" s="16" t="inlineStr">
        <is>
          <t>High</t>
        </is>
      </c>
      <c r="I21" s="16" t="inlineStr">
        <is>
          <t>P11, P12</t>
        </is>
      </c>
      <c r="J21" s="15" t="inlineStr">
        <is>
          <t>Confirm launch readiness</t>
        </is>
      </c>
      <c r="K21" s="13">
        <f>F21-E21+1</f>
        <v/>
      </c>
    </row>
    <row r="22" ht="36" customHeight="1">
      <c r="A22" s="9" t="inlineStr">
        <is>
          <t>P15</t>
        </is>
      </c>
      <c r="B22" s="10" t="inlineStr">
        <is>
          <t>Customer portal launch</t>
        </is>
      </c>
      <c r="C22" s="11" t="inlineStr">
        <is>
          <t>Alex Morgan</t>
        </is>
      </c>
      <c r="D22" s="11" t="inlineStr">
        <is>
          <t>Launch</t>
        </is>
      </c>
      <c r="E22" s="12" t="n">
        <v>46353</v>
      </c>
      <c r="F22" s="12" t="n">
        <v>46353</v>
      </c>
      <c r="G22" s="11" t="inlineStr">
        <is>
          <t>Not started</t>
        </is>
      </c>
      <c r="H22" s="11" t="inlineStr">
        <is>
          <t>High</t>
        </is>
      </c>
      <c r="I22" s="11" t="inlineStr">
        <is>
          <t>P14</t>
        </is>
      </c>
      <c r="J22" s="10" t="inlineStr">
        <is>
          <t>Go live</t>
        </is>
      </c>
      <c r="K22" s="13">
        <f>F22-E22+1</f>
        <v/>
      </c>
    </row>
  </sheetData>
  <autoFilter ref="A7:K22"/>
  <mergeCells count="3">
    <mergeCell ref="A2:K2"/>
    <mergeCell ref="A6:K6"/>
    <mergeCell ref="A1:K1"/>
  </mergeCells>
  <conditionalFormatting sqref="G8:G100">
    <cfRule type="expression" priority="1" dxfId="0">
      <formula>G8="Complete"</formula>
    </cfRule>
    <cfRule type="expression" priority="2" dxfId="1">
      <formula>G8="In progress"</formula>
    </cfRule>
    <cfRule type="expression" priority="3" dxfId="2">
      <formula>G8="Blocked"</formula>
    </cfRule>
  </conditionalFormatting>
  <dataValidations count="2">
    <dataValidation sqref="G8:G100" showDropDown="0" showInputMessage="0" showErrorMessage="1" allowBlank="0" errorTitle="Invalid value" error="Choose an option from the dropdown" type="list">
      <formula1>"Complete,In progress,Not started,Blocked"</formula1>
    </dataValidation>
    <dataValidation sqref="H8:H100" showDropDown="0" showInputMessage="0" showErrorMessage="1" allowBlank="0" errorTitle="Invalid value" error="Choose an option from the dropdown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8" customWidth="1" min="2" max="2"/>
    <col width="14" customWidth="1" min="3" max="3"/>
    <col width="14" customWidth="1" min="4" max="4"/>
    <col width="18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42" customHeight="1">
      <c r="A1" s="1" t="inlineStr">
        <is>
          <t>CUSTOMER PORTAL LAUNCH  /  PROJECT TIMELINE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4" customHeight="1">
      <c r="A2" s="3" t="inlineStr">
        <is>
          <t>Visual weekly timeline driven by Project tracker start/end dates  •  Native Sheets Timeline instructions below</t>
        </is>
      </c>
    </row>
    <row r="4">
      <c r="A4" t="inlineStr">
        <is>
          <t>IMPORTANT</t>
        </is>
      </c>
      <c r="B4" s="3" t="inlineStr">
        <is>
          <t>This Gantt-style sheet updates from the Project tracker. To capture Google’s actual Timeline view, import workbook and use Insert &gt; Timeline.</t>
        </is>
      </c>
    </row>
    <row r="6">
      <c r="A6" s="18" t="inlineStr">
        <is>
          <t>Task</t>
        </is>
      </c>
      <c r="B6" s="18" t="inlineStr">
        <is>
          <t>Owner</t>
        </is>
      </c>
      <c r="C6" s="18" t="inlineStr">
        <is>
          <t>Start</t>
        </is>
      </c>
      <c r="D6" s="18" t="inlineStr">
        <is>
          <t>End</t>
        </is>
      </c>
      <c r="E6" s="18" t="inlineStr">
        <is>
          <t>Status</t>
        </is>
      </c>
      <c r="F6" s="18" t="inlineStr">
        <is>
          <t>Oct 5</t>
        </is>
      </c>
      <c r="G6" s="18" t="inlineStr">
        <is>
          <t>Oct 12</t>
        </is>
      </c>
      <c r="H6" s="18" t="inlineStr">
        <is>
          <t>Oct 19</t>
        </is>
      </c>
      <c r="I6" s="18" t="inlineStr">
        <is>
          <t>Oct 26</t>
        </is>
      </c>
      <c r="J6" s="18" t="inlineStr">
        <is>
          <t>Nov 2</t>
        </is>
      </c>
      <c r="K6" s="18" t="inlineStr">
        <is>
          <t>Nov 9</t>
        </is>
      </c>
      <c r="L6" s="18" t="inlineStr">
        <is>
          <t>Nov 16</t>
        </is>
      </c>
      <c r="M6" s="18" t="inlineStr">
        <is>
          <t>Nov 23</t>
        </is>
      </c>
    </row>
    <row r="7" ht="31" customHeight="1">
      <c r="A7">
        <f>'Project tracker'!B8</f>
        <v/>
      </c>
      <c r="B7">
        <f>'Project tracker'!C8</f>
        <v/>
      </c>
      <c r="C7" s="19">
        <f>'Project tracker'!E8</f>
        <v/>
      </c>
      <c r="D7" s="19">
        <f>'Project tracker'!F8</f>
        <v/>
      </c>
      <c r="E7">
        <f>'Project tracker'!G8</f>
        <v/>
      </c>
      <c r="F7" s="20">
        <f>IF(AND($C7&lt;=DATE(2026,10,5)+6,$D7&gt;=DATE(2026,10,5)),"■","")</f>
        <v/>
      </c>
      <c r="G7" s="20">
        <f>IF(AND($C7&lt;=DATE(2026,10,12)+6,$D7&gt;=DATE(2026,10,12)),"■","")</f>
        <v/>
      </c>
      <c r="H7" s="20">
        <f>IF(AND($C7&lt;=DATE(2026,10,19)+6,$D7&gt;=DATE(2026,10,19)),"■","")</f>
        <v/>
      </c>
      <c r="I7" s="20">
        <f>IF(AND($C7&lt;=DATE(2026,10,26)+6,$D7&gt;=DATE(2026,10,26)),"■","")</f>
        <v/>
      </c>
      <c r="J7" s="20">
        <f>IF(AND($C7&lt;=DATE(2026,11,2)+6,$D7&gt;=DATE(2026,11,2)),"■","")</f>
        <v/>
      </c>
      <c r="K7" s="20">
        <f>IF(AND($C7&lt;=DATE(2026,11,9)+6,$D7&gt;=DATE(2026,11,9)),"■","")</f>
        <v/>
      </c>
      <c r="L7" s="20">
        <f>IF(AND($C7&lt;=DATE(2026,11,16)+6,$D7&gt;=DATE(2026,11,16)),"■","")</f>
        <v/>
      </c>
      <c r="M7" s="20">
        <f>IF(AND($C7&lt;=DATE(2026,11,23)+6,$D7&gt;=DATE(2026,11,23)),"■","")</f>
        <v/>
      </c>
    </row>
    <row r="8" ht="31" customHeight="1">
      <c r="A8">
        <f>'Project tracker'!B9</f>
        <v/>
      </c>
      <c r="B8">
        <f>'Project tracker'!C9</f>
        <v/>
      </c>
      <c r="C8" s="19">
        <f>'Project tracker'!E9</f>
        <v/>
      </c>
      <c r="D8" s="19">
        <f>'Project tracker'!F9</f>
        <v/>
      </c>
      <c r="E8">
        <f>'Project tracker'!G9</f>
        <v/>
      </c>
      <c r="F8" s="21">
        <f>IF(AND($C8&lt;=DATE(2026,10,5)+6,$D8&gt;=DATE(2026,10,5)),"■","")</f>
        <v/>
      </c>
      <c r="G8" s="21">
        <f>IF(AND($C8&lt;=DATE(2026,10,12)+6,$D8&gt;=DATE(2026,10,12)),"■","")</f>
        <v/>
      </c>
      <c r="H8" s="21">
        <f>IF(AND($C8&lt;=DATE(2026,10,19)+6,$D8&gt;=DATE(2026,10,19)),"■","")</f>
        <v/>
      </c>
      <c r="I8" s="21">
        <f>IF(AND($C8&lt;=DATE(2026,10,26)+6,$D8&gt;=DATE(2026,10,26)),"■","")</f>
        <v/>
      </c>
      <c r="J8" s="21">
        <f>IF(AND($C8&lt;=DATE(2026,11,2)+6,$D8&gt;=DATE(2026,11,2)),"■","")</f>
        <v/>
      </c>
      <c r="K8" s="21">
        <f>IF(AND($C8&lt;=DATE(2026,11,9)+6,$D8&gt;=DATE(2026,11,9)),"■","")</f>
        <v/>
      </c>
      <c r="L8" s="21">
        <f>IF(AND($C8&lt;=DATE(2026,11,16)+6,$D8&gt;=DATE(2026,11,16)),"■","")</f>
        <v/>
      </c>
      <c r="M8" s="21">
        <f>IF(AND($C8&lt;=DATE(2026,11,23)+6,$D8&gt;=DATE(2026,11,23)),"■","")</f>
        <v/>
      </c>
    </row>
    <row r="9" ht="31" customHeight="1">
      <c r="A9">
        <f>'Project tracker'!B10</f>
        <v/>
      </c>
      <c r="B9">
        <f>'Project tracker'!C10</f>
        <v/>
      </c>
      <c r="C9" s="19">
        <f>'Project tracker'!E10</f>
        <v/>
      </c>
      <c r="D9" s="19">
        <f>'Project tracker'!F10</f>
        <v/>
      </c>
      <c r="E9">
        <f>'Project tracker'!G10</f>
        <v/>
      </c>
      <c r="F9" s="20">
        <f>IF(AND($C9&lt;=DATE(2026,10,5)+6,$D9&gt;=DATE(2026,10,5)),"■","")</f>
        <v/>
      </c>
      <c r="G9" s="20">
        <f>IF(AND($C9&lt;=DATE(2026,10,12)+6,$D9&gt;=DATE(2026,10,12)),"■","")</f>
        <v/>
      </c>
      <c r="H9" s="20">
        <f>IF(AND($C9&lt;=DATE(2026,10,19)+6,$D9&gt;=DATE(2026,10,19)),"■","")</f>
        <v/>
      </c>
      <c r="I9" s="20">
        <f>IF(AND($C9&lt;=DATE(2026,10,26)+6,$D9&gt;=DATE(2026,10,26)),"■","")</f>
        <v/>
      </c>
      <c r="J9" s="20">
        <f>IF(AND($C9&lt;=DATE(2026,11,2)+6,$D9&gt;=DATE(2026,11,2)),"■","")</f>
        <v/>
      </c>
      <c r="K9" s="20">
        <f>IF(AND($C9&lt;=DATE(2026,11,9)+6,$D9&gt;=DATE(2026,11,9)),"■","")</f>
        <v/>
      </c>
      <c r="L9" s="20">
        <f>IF(AND($C9&lt;=DATE(2026,11,16)+6,$D9&gt;=DATE(2026,11,16)),"■","")</f>
        <v/>
      </c>
      <c r="M9" s="20">
        <f>IF(AND($C9&lt;=DATE(2026,11,23)+6,$D9&gt;=DATE(2026,11,23)),"■","")</f>
        <v/>
      </c>
    </row>
    <row r="10" ht="31" customHeight="1">
      <c r="A10">
        <f>'Project tracker'!B11</f>
        <v/>
      </c>
      <c r="B10">
        <f>'Project tracker'!C11</f>
        <v/>
      </c>
      <c r="C10" s="19">
        <f>'Project tracker'!E11</f>
        <v/>
      </c>
      <c r="D10" s="19">
        <f>'Project tracker'!F11</f>
        <v/>
      </c>
      <c r="E10">
        <f>'Project tracker'!G11</f>
        <v/>
      </c>
      <c r="F10" s="21">
        <f>IF(AND($C10&lt;=DATE(2026,10,5)+6,$D10&gt;=DATE(2026,10,5)),"■","")</f>
        <v/>
      </c>
      <c r="G10" s="21">
        <f>IF(AND($C10&lt;=DATE(2026,10,12)+6,$D10&gt;=DATE(2026,10,12)),"■","")</f>
        <v/>
      </c>
      <c r="H10" s="21">
        <f>IF(AND($C10&lt;=DATE(2026,10,19)+6,$D10&gt;=DATE(2026,10,19)),"■","")</f>
        <v/>
      </c>
      <c r="I10" s="21">
        <f>IF(AND($C10&lt;=DATE(2026,10,26)+6,$D10&gt;=DATE(2026,10,26)),"■","")</f>
        <v/>
      </c>
      <c r="J10" s="21">
        <f>IF(AND($C10&lt;=DATE(2026,11,2)+6,$D10&gt;=DATE(2026,11,2)),"■","")</f>
        <v/>
      </c>
      <c r="K10" s="21">
        <f>IF(AND($C10&lt;=DATE(2026,11,9)+6,$D10&gt;=DATE(2026,11,9)),"■","")</f>
        <v/>
      </c>
      <c r="L10" s="21">
        <f>IF(AND($C10&lt;=DATE(2026,11,16)+6,$D10&gt;=DATE(2026,11,16)),"■","")</f>
        <v/>
      </c>
      <c r="M10" s="21">
        <f>IF(AND($C10&lt;=DATE(2026,11,23)+6,$D10&gt;=DATE(2026,11,23)),"■","")</f>
        <v/>
      </c>
    </row>
    <row r="11" ht="31" customHeight="1">
      <c r="A11">
        <f>'Project tracker'!B12</f>
        <v/>
      </c>
      <c r="B11">
        <f>'Project tracker'!C12</f>
        <v/>
      </c>
      <c r="C11" s="19">
        <f>'Project tracker'!E12</f>
        <v/>
      </c>
      <c r="D11" s="19">
        <f>'Project tracker'!F12</f>
        <v/>
      </c>
      <c r="E11">
        <f>'Project tracker'!G12</f>
        <v/>
      </c>
      <c r="F11" s="20">
        <f>IF(AND($C11&lt;=DATE(2026,10,5)+6,$D11&gt;=DATE(2026,10,5)),"■","")</f>
        <v/>
      </c>
      <c r="G11" s="20">
        <f>IF(AND($C11&lt;=DATE(2026,10,12)+6,$D11&gt;=DATE(2026,10,12)),"■","")</f>
        <v/>
      </c>
      <c r="H11" s="20">
        <f>IF(AND($C11&lt;=DATE(2026,10,19)+6,$D11&gt;=DATE(2026,10,19)),"■","")</f>
        <v/>
      </c>
      <c r="I11" s="20">
        <f>IF(AND($C11&lt;=DATE(2026,10,26)+6,$D11&gt;=DATE(2026,10,26)),"■","")</f>
        <v/>
      </c>
      <c r="J11" s="20">
        <f>IF(AND($C11&lt;=DATE(2026,11,2)+6,$D11&gt;=DATE(2026,11,2)),"■","")</f>
        <v/>
      </c>
      <c r="K11" s="20">
        <f>IF(AND($C11&lt;=DATE(2026,11,9)+6,$D11&gt;=DATE(2026,11,9)),"■","")</f>
        <v/>
      </c>
      <c r="L11" s="20">
        <f>IF(AND($C11&lt;=DATE(2026,11,16)+6,$D11&gt;=DATE(2026,11,16)),"■","")</f>
        <v/>
      </c>
      <c r="M11" s="20">
        <f>IF(AND($C11&lt;=DATE(2026,11,23)+6,$D11&gt;=DATE(2026,11,23)),"■","")</f>
        <v/>
      </c>
    </row>
    <row r="12" ht="31" customHeight="1">
      <c r="A12">
        <f>'Project tracker'!B13</f>
        <v/>
      </c>
      <c r="B12">
        <f>'Project tracker'!C13</f>
        <v/>
      </c>
      <c r="C12" s="19">
        <f>'Project tracker'!E13</f>
        <v/>
      </c>
      <c r="D12" s="19">
        <f>'Project tracker'!F13</f>
        <v/>
      </c>
      <c r="E12">
        <f>'Project tracker'!G13</f>
        <v/>
      </c>
      <c r="F12" s="21">
        <f>IF(AND($C12&lt;=DATE(2026,10,5)+6,$D12&gt;=DATE(2026,10,5)),"■","")</f>
        <v/>
      </c>
      <c r="G12" s="21">
        <f>IF(AND($C12&lt;=DATE(2026,10,12)+6,$D12&gt;=DATE(2026,10,12)),"■","")</f>
        <v/>
      </c>
      <c r="H12" s="21">
        <f>IF(AND($C12&lt;=DATE(2026,10,19)+6,$D12&gt;=DATE(2026,10,19)),"■","")</f>
        <v/>
      </c>
      <c r="I12" s="21">
        <f>IF(AND($C12&lt;=DATE(2026,10,26)+6,$D12&gt;=DATE(2026,10,26)),"■","")</f>
        <v/>
      </c>
      <c r="J12" s="21">
        <f>IF(AND($C12&lt;=DATE(2026,11,2)+6,$D12&gt;=DATE(2026,11,2)),"■","")</f>
        <v/>
      </c>
      <c r="K12" s="21">
        <f>IF(AND($C12&lt;=DATE(2026,11,9)+6,$D12&gt;=DATE(2026,11,9)),"■","")</f>
        <v/>
      </c>
      <c r="L12" s="21">
        <f>IF(AND($C12&lt;=DATE(2026,11,16)+6,$D12&gt;=DATE(2026,11,16)),"■","")</f>
        <v/>
      </c>
      <c r="M12" s="21">
        <f>IF(AND($C12&lt;=DATE(2026,11,23)+6,$D12&gt;=DATE(2026,11,23)),"■","")</f>
        <v/>
      </c>
    </row>
    <row r="13" ht="31" customHeight="1">
      <c r="A13">
        <f>'Project tracker'!B14</f>
        <v/>
      </c>
      <c r="B13">
        <f>'Project tracker'!C14</f>
        <v/>
      </c>
      <c r="C13" s="19">
        <f>'Project tracker'!E14</f>
        <v/>
      </c>
      <c r="D13" s="19">
        <f>'Project tracker'!F14</f>
        <v/>
      </c>
      <c r="E13">
        <f>'Project tracker'!G14</f>
        <v/>
      </c>
      <c r="F13" s="20">
        <f>IF(AND($C13&lt;=DATE(2026,10,5)+6,$D13&gt;=DATE(2026,10,5)),"■","")</f>
        <v/>
      </c>
      <c r="G13" s="20">
        <f>IF(AND($C13&lt;=DATE(2026,10,12)+6,$D13&gt;=DATE(2026,10,12)),"■","")</f>
        <v/>
      </c>
      <c r="H13" s="20">
        <f>IF(AND($C13&lt;=DATE(2026,10,19)+6,$D13&gt;=DATE(2026,10,19)),"■","")</f>
        <v/>
      </c>
      <c r="I13" s="20">
        <f>IF(AND($C13&lt;=DATE(2026,10,26)+6,$D13&gt;=DATE(2026,10,26)),"■","")</f>
        <v/>
      </c>
      <c r="J13" s="20">
        <f>IF(AND($C13&lt;=DATE(2026,11,2)+6,$D13&gt;=DATE(2026,11,2)),"■","")</f>
        <v/>
      </c>
      <c r="K13" s="20">
        <f>IF(AND($C13&lt;=DATE(2026,11,9)+6,$D13&gt;=DATE(2026,11,9)),"■","")</f>
        <v/>
      </c>
      <c r="L13" s="20">
        <f>IF(AND($C13&lt;=DATE(2026,11,16)+6,$D13&gt;=DATE(2026,11,16)),"■","")</f>
        <v/>
      </c>
      <c r="M13" s="20">
        <f>IF(AND($C13&lt;=DATE(2026,11,23)+6,$D13&gt;=DATE(2026,11,23)),"■","")</f>
        <v/>
      </c>
    </row>
    <row r="14" ht="31" customHeight="1">
      <c r="A14">
        <f>'Project tracker'!B15</f>
        <v/>
      </c>
      <c r="B14">
        <f>'Project tracker'!C15</f>
        <v/>
      </c>
      <c r="C14" s="19">
        <f>'Project tracker'!E15</f>
        <v/>
      </c>
      <c r="D14" s="19">
        <f>'Project tracker'!F15</f>
        <v/>
      </c>
      <c r="E14">
        <f>'Project tracker'!G15</f>
        <v/>
      </c>
      <c r="F14" s="21">
        <f>IF(AND($C14&lt;=DATE(2026,10,5)+6,$D14&gt;=DATE(2026,10,5)),"■","")</f>
        <v/>
      </c>
      <c r="G14" s="21">
        <f>IF(AND($C14&lt;=DATE(2026,10,12)+6,$D14&gt;=DATE(2026,10,12)),"■","")</f>
        <v/>
      </c>
      <c r="H14" s="21">
        <f>IF(AND($C14&lt;=DATE(2026,10,19)+6,$D14&gt;=DATE(2026,10,19)),"■","")</f>
        <v/>
      </c>
      <c r="I14" s="21">
        <f>IF(AND($C14&lt;=DATE(2026,10,26)+6,$D14&gt;=DATE(2026,10,26)),"■","")</f>
        <v/>
      </c>
      <c r="J14" s="21">
        <f>IF(AND($C14&lt;=DATE(2026,11,2)+6,$D14&gt;=DATE(2026,11,2)),"■","")</f>
        <v/>
      </c>
      <c r="K14" s="21">
        <f>IF(AND($C14&lt;=DATE(2026,11,9)+6,$D14&gt;=DATE(2026,11,9)),"■","")</f>
        <v/>
      </c>
      <c r="L14" s="21">
        <f>IF(AND($C14&lt;=DATE(2026,11,16)+6,$D14&gt;=DATE(2026,11,16)),"■","")</f>
        <v/>
      </c>
      <c r="M14" s="21">
        <f>IF(AND($C14&lt;=DATE(2026,11,23)+6,$D14&gt;=DATE(2026,11,23)),"■","")</f>
        <v/>
      </c>
    </row>
    <row r="15" ht="31" customHeight="1">
      <c r="A15">
        <f>'Project tracker'!B16</f>
        <v/>
      </c>
      <c r="B15">
        <f>'Project tracker'!C16</f>
        <v/>
      </c>
      <c r="C15" s="19">
        <f>'Project tracker'!E16</f>
        <v/>
      </c>
      <c r="D15" s="19">
        <f>'Project tracker'!F16</f>
        <v/>
      </c>
      <c r="E15">
        <f>'Project tracker'!G16</f>
        <v/>
      </c>
      <c r="F15" s="20">
        <f>IF(AND($C15&lt;=DATE(2026,10,5)+6,$D15&gt;=DATE(2026,10,5)),"■","")</f>
        <v/>
      </c>
      <c r="G15" s="20">
        <f>IF(AND($C15&lt;=DATE(2026,10,12)+6,$D15&gt;=DATE(2026,10,12)),"■","")</f>
        <v/>
      </c>
      <c r="H15" s="20">
        <f>IF(AND($C15&lt;=DATE(2026,10,19)+6,$D15&gt;=DATE(2026,10,19)),"■","")</f>
        <v/>
      </c>
      <c r="I15" s="20">
        <f>IF(AND($C15&lt;=DATE(2026,10,26)+6,$D15&gt;=DATE(2026,10,26)),"■","")</f>
        <v/>
      </c>
      <c r="J15" s="20">
        <f>IF(AND($C15&lt;=DATE(2026,11,2)+6,$D15&gt;=DATE(2026,11,2)),"■","")</f>
        <v/>
      </c>
      <c r="K15" s="20">
        <f>IF(AND($C15&lt;=DATE(2026,11,9)+6,$D15&gt;=DATE(2026,11,9)),"■","")</f>
        <v/>
      </c>
      <c r="L15" s="20">
        <f>IF(AND($C15&lt;=DATE(2026,11,16)+6,$D15&gt;=DATE(2026,11,16)),"■","")</f>
        <v/>
      </c>
      <c r="M15" s="20">
        <f>IF(AND($C15&lt;=DATE(2026,11,23)+6,$D15&gt;=DATE(2026,11,23)),"■","")</f>
        <v/>
      </c>
    </row>
    <row r="16" ht="31" customHeight="1">
      <c r="A16">
        <f>'Project tracker'!B17</f>
        <v/>
      </c>
      <c r="B16">
        <f>'Project tracker'!C17</f>
        <v/>
      </c>
      <c r="C16" s="19">
        <f>'Project tracker'!E17</f>
        <v/>
      </c>
      <c r="D16" s="19">
        <f>'Project tracker'!F17</f>
        <v/>
      </c>
      <c r="E16">
        <f>'Project tracker'!G17</f>
        <v/>
      </c>
      <c r="F16" s="21">
        <f>IF(AND($C16&lt;=DATE(2026,10,5)+6,$D16&gt;=DATE(2026,10,5)),"■","")</f>
        <v/>
      </c>
      <c r="G16" s="21">
        <f>IF(AND($C16&lt;=DATE(2026,10,12)+6,$D16&gt;=DATE(2026,10,12)),"■","")</f>
        <v/>
      </c>
      <c r="H16" s="21">
        <f>IF(AND($C16&lt;=DATE(2026,10,19)+6,$D16&gt;=DATE(2026,10,19)),"■","")</f>
        <v/>
      </c>
      <c r="I16" s="21">
        <f>IF(AND($C16&lt;=DATE(2026,10,26)+6,$D16&gt;=DATE(2026,10,26)),"■","")</f>
        <v/>
      </c>
      <c r="J16" s="21">
        <f>IF(AND($C16&lt;=DATE(2026,11,2)+6,$D16&gt;=DATE(2026,11,2)),"■","")</f>
        <v/>
      </c>
      <c r="K16" s="21">
        <f>IF(AND($C16&lt;=DATE(2026,11,9)+6,$D16&gt;=DATE(2026,11,9)),"■","")</f>
        <v/>
      </c>
      <c r="L16" s="21">
        <f>IF(AND($C16&lt;=DATE(2026,11,16)+6,$D16&gt;=DATE(2026,11,16)),"■","")</f>
        <v/>
      </c>
      <c r="M16" s="21">
        <f>IF(AND($C16&lt;=DATE(2026,11,23)+6,$D16&gt;=DATE(2026,11,23)),"■","")</f>
        <v/>
      </c>
    </row>
    <row r="17" ht="31" customHeight="1">
      <c r="A17">
        <f>'Project tracker'!B18</f>
        <v/>
      </c>
      <c r="B17">
        <f>'Project tracker'!C18</f>
        <v/>
      </c>
      <c r="C17" s="19">
        <f>'Project tracker'!E18</f>
        <v/>
      </c>
      <c r="D17" s="19">
        <f>'Project tracker'!F18</f>
        <v/>
      </c>
      <c r="E17">
        <f>'Project tracker'!G18</f>
        <v/>
      </c>
      <c r="F17" s="20">
        <f>IF(AND($C17&lt;=DATE(2026,10,5)+6,$D17&gt;=DATE(2026,10,5)),"■","")</f>
        <v/>
      </c>
      <c r="G17" s="20">
        <f>IF(AND($C17&lt;=DATE(2026,10,12)+6,$D17&gt;=DATE(2026,10,12)),"■","")</f>
        <v/>
      </c>
      <c r="H17" s="20">
        <f>IF(AND($C17&lt;=DATE(2026,10,19)+6,$D17&gt;=DATE(2026,10,19)),"■","")</f>
        <v/>
      </c>
      <c r="I17" s="20">
        <f>IF(AND($C17&lt;=DATE(2026,10,26)+6,$D17&gt;=DATE(2026,10,26)),"■","")</f>
        <v/>
      </c>
      <c r="J17" s="20">
        <f>IF(AND($C17&lt;=DATE(2026,11,2)+6,$D17&gt;=DATE(2026,11,2)),"■","")</f>
        <v/>
      </c>
      <c r="K17" s="20">
        <f>IF(AND($C17&lt;=DATE(2026,11,9)+6,$D17&gt;=DATE(2026,11,9)),"■","")</f>
        <v/>
      </c>
      <c r="L17" s="20">
        <f>IF(AND($C17&lt;=DATE(2026,11,16)+6,$D17&gt;=DATE(2026,11,16)),"■","")</f>
        <v/>
      </c>
      <c r="M17" s="20">
        <f>IF(AND($C17&lt;=DATE(2026,11,23)+6,$D17&gt;=DATE(2026,11,23)),"■","")</f>
        <v/>
      </c>
    </row>
    <row r="18" ht="31" customHeight="1">
      <c r="A18">
        <f>'Project tracker'!B19</f>
        <v/>
      </c>
      <c r="B18">
        <f>'Project tracker'!C19</f>
        <v/>
      </c>
      <c r="C18" s="19">
        <f>'Project tracker'!E19</f>
        <v/>
      </c>
      <c r="D18" s="19">
        <f>'Project tracker'!F19</f>
        <v/>
      </c>
      <c r="E18">
        <f>'Project tracker'!G19</f>
        <v/>
      </c>
      <c r="F18" s="21">
        <f>IF(AND($C18&lt;=DATE(2026,10,5)+6,$D18&gt;=DATE(2026,10,5)),"■","")</f>
        <v/>
      </c>
      <c r="G18" s="21">
        <f>IF(AND($C18&lt;=DATE(2026,10,12)+6,$D18&gt;=DATE(2026,10,12)),"■","")</f>
        <v/>
      </c>
      <c r="H18" s="21">
        <f>IF(AND($C18&lt;=DATE(2026,10,19)+6,$D18&gt;=DATE(2026,10,19)),"■","")</f>
        <v/>
      </c>
      <c r="I18" s="21">
        <f>IF(AND($C18&lt;=DATE(2026,10,26)+6,$D18&gt;=DATE(2026,10,26)),"■","")</f>
        <v/>
      </c>
      <c r="J18" s="21">
        <f>IF(AND($C18&lt;=DATE(2026,11,2)+6,$D18&gt;=DATE(2026,11,2)),"■","")</f>
        <v/>
      </c>
      <c r="K18" s="21">
        <f>IF(AND($C18&lt;=DATE(2026,11,9)+6,$D18&gt;=DATE(2026,11,9)),"■","")</f>
        <v/>
      </c>
      <c r="L18" s="21">
        <f>IF(AND($C18&lt;=DATE(2026,11,16)+6,$D18&gt;=DATE(2026,11,16)),"■","")</f>
        <v/>
      </c>
      <c r="M18" s="21">
        <f>IF(AND($C18&lt;=DATE(2026,11,23)+6,$D18&gt;=DATE(2026,11,23)),"■","")</f>
        <v/>
      </c>
    </row>
    <row r="19" ht="31" customHeight="1">
      <c r="A19">
        <f>'Project tracker'!B20</f>
        <v/>
      </c>
      <c r="B19">
        <f>'Project tracker'!C20</f>
        <v/>
      </c>
      <c r="C19" s="19">
        <f>'Project tracker'!E20</f>
        <v/>
      </c>
      <c r="D19" s="19">
        <f>'Project tracker'!F20</f>
        <v/>
      </c>
      <c r="E19">
        <f>'Project tracker'!G20</f>
        <v/>
      </c>
      <c r="F19" s="20">
        <f>IF(AND($C19&lt;=DATE(2026,10,5)+6,$D19&gt;=DATE(2026,10,5)),"■","")</f>
        <v/>
      </c>
      <c r="G19" s="20">
        <f>IF(AND($C19&lt;=DATE(2026,10,12)+6,$D19&gt;=DATE(2026,10,12)),"■","")</f>
        <v/>
      </c>
      <c r="H19" s="20">
        <f>IF(AND($C19&lt;=DATE(2026,10,19)+6,$D19&gt;=DATE(2026,10,19)),"■","")</f>
        <v/>
      </c>
      <c r="I19" s="20">
        <f>IF(AND($C19&lt;=DATE(2026,10,26)+6,$D19&gt;=DATE(2026,10,26)),"■","")</f>
        <v/>
      </c>
      <c r="J19" s="20">
        <f>IF(AND($C19&lt;=DATE(2026,11,2)+6,$D19&gt;=DATE(2026,11,2)),"■","")</f>
        <v/>
      </c>
      <c r="K19" s="20">
        <f>IF(AND($C19&lt;=DATE(2026,11,9)+6,$D19&gt;=DATE(2026,11,9)),"■","")</f>
        <v/>
      </c>
      <c r="L19" s="20">
        <f>IF(AND($C19&lt;=DATE(2026,11,16)+6,$D19&gt;=DATE(2026,11,16)),"■","")</f>
        <v/>
      </c>
      <c r="M19" s="20">
        <f>IF(AND($C19&lt;=DATE(2026,11,23)+6,$D19&gt;=DATE(2026,11,23)),"■","")</f>
        <v/>
      </c>
    </row>
    <row r="20" ht="31" customHeight="1">
      <c r="A20">
        <f>'Project tracker'!B21</f>
        <v/>
      </c>
      <c r="B20">
        <f>'Project tracker'!C21</f>
        <v/>
      </c>
      <c r="C20" s="19">
        <f>'Project tracker'!E21</f>
        <v/>
      </c>
      <c r="D20" s="19">
        <f>'Project tracker'!F21</f>
        <v/>
      </c>
      <c r="E20">
        <f>'Project tracker'!G21</f>
        <v/>
      </c>
      <c r="F20" s="21">
        <f>IF(AND($C20&lt;=DATE(2026,10,5)+6,$D20&gt;=DATE(2026,10,5)),"■","")</f>
        <v/>
      </c>
      <c r="G20" s="21">
        <f>IF(AND($C20&lt;=DATE(2026,10,12)+6,$D20&gt;=DATE(2026,10,12)),"■","")</f>
        <v/>
      </c>
      <c r="H20" s="21">
        <f>IF(AND($C20&lt;=DATE(2026,10,19)+6,$D20&gt;=DATE(2026,10,19)),"■","")</f>
        <v/>
      </c>
      <c r="I20" s="21">
        <f>IF(AND($C20&lt;=DATE(2026,10,26)+6,$D20&gt;=DATE(2026,10,26)),"■","")</f>
        <v/>
      </c>
      <c r="J20" s="21">
        <f>IF(AND($C20&lt;=DATE(2026,11,2)+6,$D20&gt;=DATE(2026,11,2)),"■","")</f>
        <v/>
      </c>
      <c r="K20" s="21">
        <f>IF(AND($C20&lt;=DATE(2026,11,9)+6,$D20&gt;=DATE(2026,11,9)),"■","")</f>
        <v/>
      </c>
      <c r="L20" s="21">
        <f>IF(AND($C20&lt;=DATE(2026,11,16)+6,$D20&gt;=DATE(2026,11,16)),"■","")</f>
        <v/>
      </c>
      <c r="M20" s="21">
        <f>IF(AND($C20&lt;=DATE(2026,11,23)+6,$D20&gt;=DATE(2026,11,23)),"■","")</f>
        <v/>
      </c>
    </row>
    <row r="21" ht="31" customHeight="1">
      <c r="A21">
        <f>'Project tracker'!B22</f>
        <v/>
      </c>
      <c r="B21">
        <f>'Project tracker'!C22</f>
        <v/>
      </c>
      <c r="C21" s="19">
        <f>'Project tracker'!E22</f>
        <v/>
      </c>
      <c r="D21" s="19">
        <f>'Project tracker'!F22</f>
        <v/>
      </c>
      <c r="E21">
        <f>'Project tracker'!G22</f>
        <v/>
      </c>
      <c r="F21" s="20">
        <f>IF(AND($C21&lt;=DATE(2026,10,5)+6,$D21&gt;=DATE(2026,10,5)),"■","")</f>
        <v/>
      </c>
      <c r="G21" s="20">
        <f>IF(AND($C21&lt;=DATE(2026,10,12)+6,$D21&gt;=DATE(2026,10,12)),"■","")</f>
        <v/>
      </c>
      <c r="H21" s="20">
        <f>IF(AND($C21&lt;=DATE(2026,10,19)+6,$D21&gt;=DATE(2026,10,19)),"■","")</f>
        <v/>
      </c>
      <c r="I21" s="20">
        <f>IF(AND($C21&lt;=DATE(2026,10,26)+6,$D21&gt;=DATE(2026,10,26)),"■","")</f>
        <v/>
      </c>
      <c r="J21" s="20">
        <f>IF(AND($C21&lt;=DATE(2026,11,2)+6,$D21&gt;=DATE(2026,11,2)),"■","")</f>
        <v/>
      </c>
      <c r="K21" s="20">
        <f>IF(AND($C21&lt;=DATE(2026,11,9)+6,$D21&gt;=DATE(2026,11,9)),"■","")</f>
        <v/>
      </c>
      <c r="L21" s="20">
        <f>IF(AND($C21&lt;=DATE(2026,11,16)+6,$D21&gt;=DATE(2026,11,16)),"■","")</f>
        <v/>
      </c>
      <c r="M21" s="20">
        <f>IF(AND($C21&lt;=DATE(2026,11,23)+6,$D21&gt;=DATE(2026,11,23)),"■","")</f>
        <v/>
      </c>
    </row>
    <row r="24">
      <c r="A24" s="22" t="inlineStr">
        <is>
          <t>HOW TO CREATE THE NATIVE GOOGLE SHEETS TIMELINE VIEW</t>
        </is>
      </c>
    </row>
    <row r="25" ht="23" customHeight="1">
      <c r="A25" s="23" t="inlineStr">
        <is>
          <t>1. Upload this .xlsx to Google Drive and open it with Google Sheets.</t>
        </is>
      </c>
    </row>
    <row r="26" ht="23" customHeight="1">
      <c r="A26" s="23" t="inlineStr">
        <is>
          <t>2. Select the Project tracker task table (B7:G22), including task, owner, start/end dates and status.</t>
        </is>
      </c>
    </row>
    <row r="27" ht="23" customHeight="1">
      <c r="A27" s="23" t="inlineStr">
        <is>
          <t>3. Use Insert &gt; Timeline (available on eligible Google Workspace editions).</t>
        </is>
      </c>
    </row>
    <row r="28" ht="23" customHeight="1">
      <c r="A28" s="23" t="inlineStr">
        <is>
          <t>4. Set card title = Task / deliverable, start = Start date, end = End date; optionally group by Owner or Phase.</t>
        </is>
      </c>
    </row>
    <row r="29" ht="23" customHeight="1">
      <c r="A29" s="23" t="inlineStr">
        <is>
          <t>5. Choose a weekly view, then capture that native Google Sheets interface for the article.</t>
        </is>
      </c>
    </row>
    <row r="30" ht="23" customHeight="1">
      <c r="A30" s="23" t="inlineStr">
        <is>
          <t>Tip: This visual worksheet is a fallback. Neither view automatically reschedules dependent tasks.</t>
        </is>
      </c>
    </row>
  </sheetData>
  <mergeCells count="9">
    <mergeCell ref="B4:L4"/>
    <mergeCell ref="A2:L2"/>
    <mergeCell ref="A27:M27"/>
    <mergeCell ref="A1:L1"/>
    <mergeCell ref="A26:M26"/>
    <mergeCell ref="A30:M30"/>
    <mergeCell ref="A29:M29"/>
    <mergeCell ref="A25:M25"/>
    <mergeCell ref="A28:M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20" customWidth="1" min="2" max="2"/>
    <col width="17" customWidth="1" min="3" max="3"/>
    <col width="17" customWidth="1" min="4" max="4"/>
    <col width="19" customWidth="1" min="5" max="5"/>
    <col width="40" customWidth="1" min="6" max="6"/>
  </cols>
  <sheetData>
    <row r="1" ht="42" customHeight="1">
      <c r="A1" s="1" t="inlineStr">
        <is>
          <t>CUSTOMER PORTAL LAUNCH  /  BUDGET TRACKER</t>
        </is>
      </c>
      <c r="B1" s="2" t="n"/>
      <c r="C1" s="2" t="n"/>
      <c r="D1" s="2" t="n"/>
      <c r="E1" s="2" t="n"/>
      <c r="F1" s="2" t="n"/>
    </row>
    <row r="2" ht="24" customHeight="1">
      <c r="A2" s="3" t="inlineStr">
        <is>
          <t>Illustrative budget for the same $25,000 portal launch</t>
        </is>
      </c>
    </row>
    <row r="3"/>
    <row r="4"/>
    <row r="5" ht="29" customHeight="1">
      <c r="A5" s="8" t="inlineStr">
        <is>
          <t>Category</t>
        </is>
      </c>
      <c r="B5" s="8" t="inlineStr">
        <is>
          <t>Owner</t>
        </is>
      </c>
      <c r="C5" s="8" t="inlineStr">
        <is>
          <t>Planned ($)</t>
        </is>
      </c>
      <c r="D5" s="8" t="inlineStr">
        <is>
          <t>Actual ($)</t>
        </is>
      </c>
      <c r="E5" s="8" t="inlineStr">
        <is>
          <t>Remaining ($)</t>
        </is>
      </c>
      <c r="F5" s="8" t="inlineStr">
        <is>
          <t>Notes</t>
        </is>
      </c>
    </row>
    <row r="6">
      <c r="A6" s="24" t="inlineStr">
        <is>
          <t>Design &amp; UX</t>
        </is>
      </c>
      <c r="B6" s="24" t="inlineStr">
        <is>
          <t>Jamie Lee</t>
        </is>
      </c>
      <c r="C6" s="25" t="n">
        <v>5000</v>
      </c>
      <c r="D6" s="25" t="n">
        <v>2800</v>
      </c>
      <c r="E6" s="25">
        <f>C6-D6</f>
        <v/>
      </c>
      <c r="F6" s="24" t="inlineStr">
        <is>
          <t>Portal design and prototype</t>
        </is>
      </c>
    </row>
    <row r="7">
      <c r="A7" t="inlineStr">
        <is>
          <t>Development</t>
        </is>
      </c>
      <c r="B7" t="inlineStr">
        <is>
          <t>Sam Taylor</t>
        </is>
      </c>
      <c r="C7" s="26" t="n">
        <v>12000</v>
      </c>
      <c r="D7" s="26" t="n">
        <v>3800</v>
      </c>
      <c r="E7" s="26">
        <f>C7-D7</f>
        <v/>
      </c>
      <c r="F7" t="inlineStr">
        <is>
          <t>Dashboard and knowledge base</t>
        </is>
      </c>
    </row>
    <row r="8">
      <c r="A8" s="24" t="inlineStr">
        <is>
          <t>Testing &amp; accessibility</t>
        </is>
      </c>
      <c r="B8" s="24" t="inlineStr">
        <is>
          <t>Morgan Chen</t>
        </is>
      </c>
      <c r="C8" s="25" t="n">
        <v>3500</v>
      </c>
      <c r="D8" s="25" t="n">
        <v>500</v>
      </c>
      <c r="E8" s="25">
        <f>C8-D8</f>
        <v/>
      </c>
      <c r="F8" s="24" t="inlineStr">
        <is>
          <t>QA, security, accessibility</t>
        </is>
      </c>
    </row>
    <row r="9">
      <c r="A9" t="inlineStr">
        <is>
          <t>Launch communications</t>
        </is>
      </c>
      <c r="B9" t="inlineStr">
        <is>
          <t>Riley Brooks</t>
        </is>
      </c>
      <c r="C9" s="26" t="n">
        <v>2000</v>
      </c>
      <c r="D9" s="26" t="n">
        <v>0</v>
      </c>
      <c r="E9" s="26">
        <f>C9-D9</f>
        <v/>
      </c>
      <c r="F9" t="inlineStr">
        <is>
          <t>Emails and help content</t>
        </is>
      </c>
    </row>
    <row r="10">
      <c r="A10" s="24" t="inlineStr">
        <is>
          <t>Contingency</t>
        </is>
      </c>
      <c r="B10" s="24" t="inlineStr">
        <is>
          <t>Alex Morgan</t>
        </is>
      </c>
      <c r="C10" s="25" t="n">
        <v>2500</v>
      </c>
      <c r="D10" s="25" t="n">
        <v>0</v>
      </c>
      <c r="E10" s="25">
        <f>C10-D10</f>
        <v/>
      </c>
      <c r="F10" s="24" t="inlineStr">
        <is>
          <t>Unexpected scope or fixes</t>
        </is>
      </c>
    </row>
    <row r="11"/>
    <row r="12">
      <c r="A12" s="27" t="inlineStr">
        <is>
          <t>TOTAL</t>
        </is>
      </c>
      <c r="B12" s="27" t="n"/>
      <c r="C12" s="28">
        <f>SUM(C6:C10)</f>
        <v/>
      </c>
      <c r="D12" s="28">
        <f>SUM(D6:D10)</f>
        <v/>
      </c>
      <c r="E12" s="28">
        <f>C12-D12</f>
        <v/>
      </c>
      <c r="F12" s="27" t="n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0" customWidth="1" min="2" max="2"/>
    <col width="16" customWidth="1" min="3" max="3"/>
    <col width="14" customWidth="1" min="4" max="4"/>
    <col width="20" customWidth="1" min="5" max="5"/>
    <col width="54" customWidth="1" min="6" max="6"/>
    <col width="17" customWidth="1" min="7" max="7"/>
  </cols>
  <sheetData>
    <row r="1" ht="42" customHeight="1">
      <c r="A1" s="1" t="inlineStr">
        <is>
          <t>CUSTOMER PORTAL LAUNCH  /  RISKS &amp; ISSUES</t>
        </is>
      </c>
      <c r="B1" s="2" t="n"/>
      <c r="C1" s="2" t="n"/>
      <c r="D1" s="2" t="n"/>
      <c r="E1" s="2" t="n"/>
      <c r="F1" s="2" t="n"/>
      <c r="G1" s="2" t="n"/>
    </row>
    <row r="2" ht="24" customHeight="1">
      <c r="A2" s="3" t="inlineStr">
        <is>
          <t>Illustrative risks and mitigations, aligned with the project charter</t>
        </is>
      </c>
    </row>
    <row r="3"/>
    <row r="4"/>
    <row r="5" ht="29" customHeight="1">
      <c r="A5" s="8" t="inlineStr">
        <is>
          <t>ID</t>
        </is>
      </c>
      <c r="B5" s="8" t="inlineStr">
        <is>
          <t>Risk / issue</t>
        </is>
      </c>
      <c r="C5" s="8" t="inlineStr">
        <is>
          <t>Likelihood</t>
        </is>
      </c>
      <c r="D5" s="8" t="inlineStr">
        <is>
          <t>Impact</t>
        </is>
      </c>
      <c r="E5" s="8" t="inlineStr">
        <is>
          <t>Owner</t>
        </is>
      </c>
      <c r="F5" s="8" t="inlineStr">
        <is>
          <t>Mitigation / next step</t>
        </is>
      </c>
      <c r="G5" s="8" t="inlineStr">
        <is>
          <t>Status</t>
        </is>
      </c>
    </row>
    <row r="6">
      <c r="A6" s="24" t="inlineStr">
        <is>
          <t>R01</t>
        </is>
      </c>
      <c r="B6" s="24" t="inlineStr">
        <is>
          <t>Design approval slips past Oct 23</t>
        </is>
      </c>
      <c r="C6" s="24" t="inlineStr">
        <is>
          <t>Medium</t>
        </is>
      </c>
      <c r="D6" s="24" t="inlineStr">
        <is>
          <t>High</t>
        </is>
      </c>
      <c r="E6" s="24" t="inlineStr">
        <is>
          <t>Alex Morgan</t>
        </is>
      </c>
      <c r="F6" s="24" t="inlineStr">
        <is>
          <t>Schedule Oct 22 review and secure sign-off</t>
        </is>
      </c>
      <c r="G6" s="24" t="inlineStr">
        <is>
          <t>Open</t>
        </is>
      </c>
    </row>
    <row r="7">
      <c r="A7" t="inlineStr">
        <is>
          <t>R02</t>
        </is>
      </c>
      <c r="B7" t="inlineStr">
        <is>
          <t>Authentication integration takes longer</t>
        </is>
      </c>
      <c r="C7" t="inlineStr">
        <is>
          <t>Medium</t>
        </is>
      </c>
      <c r="D7" t="inlineStr">
        <is>
          <t>High</t>
        </is>
      </c>
      <c r="E7" t="inlineStr">
        <is>
          <t>Sam Taylor</t>
        </is>
      </c>
      <c r="F7" t="inlineStr">
        <is>
          <t>Confirm existing provider requirements by Oct 22</t>
        </is>
      </c>
      <c r="G7" t="inlineStr">
        <is>
          <t>Monitoring</t>
        </is>
      </c>
    </row>
    <row r="8">
      <c r="A8" s="24" t="inlineStr">
        <is>
          <t>R03</t>
        </is>
      </c>
      <c r="B8" s="24" t="inlineStr">
        <is>
          <t>Accessibility issues emerge late</t>
        </is>
      </c>
      <c r="C8" s="24" t="inlineStr">
        <is>
          <t>Medium</t>
        </is>
      </c>
      <c r="D8" s="24" t="inlineStr">
        <is>
          <t>High</t>
        </is>
      </c>
      <c r="E8" s="24" t="inlineStr">
        <is>
          <t>Morgan Chen</t>
        </is>
      </c>
      <c r="F8" s="24" t="inlineStr">
        <is>
          <t>Test early and complete review by Nov 17</t>
        </is>
      </c>
      <c r="G8" s="24" t="inlineStr">
        <is>
          <t>Open</t>
        </is>
      </c>
    </row>
    <row r="9">
      <c r="A9" t="inlineStr">
        <is>
          <t>R04</t>
        </is>
      </c>
      <c r="B9" t="inlineStr">
        <is>
          <t>Launch help content not ready</t>
        </is>
      </c>
      <c r="C9" t="inlineStr">
        <is>
          <t>Low</t>
        </is>
      </c>
      <c r="D9" t="inlineStr">
        <is>
          <t>Medium</t>
        </is>
      </c>
      <c r="E9" t="inlineStr">
        <is>
          <t>Riley Brooks</t>
        </is>
      </c>
      <c r="F9" t="inlineStr">
        <is>
          <t>Draft early and review by Nov 25</t>
        </is>
      </c>
      <c r="G9" t="inlineStr">
        <is>
          <t>Monitoring</t>
        </is>
      </c>
    </row>
    <row r="10">
      <c r="A10" s="24" t="inlineStr">
        <is>
          <t>R05</t>
        </is>
      </c>
      <c r="B10" s="24" t="inlineStr">
        <is>
          <t>Scope expands to live chat</t>
        </is>
      </c>
      <c r="C10" s="24" t="inlineStr">
        <is>
          <t>Medium</t>
        </is>
      </c>
      <c r="D10" s="24" t="inlineStr">
        <is>
          <t>Medium</t>
        </is>
      </c>
      <c r="E10" s="24" t="inlineStr">
        <is>
          <t>Alex Morgan</t>
        </is>
      </c>
      <c r="F10" s="24" t="inlineStr">
        <is>
          <t>Keep live chat explicitly out of MVP</t>
        </is>
      </c>
      <c r="G10" s="24" t="inlineStr">
        <is>
          <t>Mitigated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2026-10-15T18:35:50Z</dcterms:created>
  <dcterms:modified xmlns:dcterms="http://purl.org/dc/terms/" xmlns:xsi="http://www.w3.org/2001/XMLSchema-instance" xsi:type="dcterms:W3CDTF">2026-10-15T18:35:50Z</dcterms:modified>
</cp:coreProperties>
</file>